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utot\OneDrive - IMC\PLAN DE LIVRAISON\2020-01-14_KITS PRODUITS\"/>
    </mc:Choice>
  </mc:AlternateContent>
  <xr:revisionPtr revIDLastSave="124" documentId="8_{A5A9360E-FBAD-4DB7-9866-044A89118C1F}" xr6:coauthVersionLast="45" xr6:coauthVersionMax="45" xr10:uidLastSave="{9B383E1D-3886-4EB6-93CC-FC00486DDF70}"/>
  <bookViews>
    <workbookView xWindow="-120" yWindow="-120" windowWidth="29040" windowHeight="15840" xr2:uid="{705607E5-284A-42B5-B7FD-184419DEA473}"/>
  </bookViews>
  <sheets>
    <sheet name="COMMAN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9" i="1" l="1"/>
  <c r="D99" i="1"/>
  <c r="C77" i="1"/>
  <c r="D77" i="1" s="1"/>
  <c r="C88" i="1"/>
  <c r="C61" i="1"/>
  <c r="C55" i="1"/>
  <c r="C49" i="1"/>
  <c r="C89" i="1"/>
  <c r="C78" i="1"/>
  <c r="C62" i="1"/>
  <c r="C56" i="1"/>
  <c r="D61" i="1" s="1"/>
  <c r="C50" i="1"/>
  <c r="D55" i="1" s="1"/>
  <c r="B24" i="1"/>
  <c r="B23" i="1"/>
  <c r="B26" i="1"/>
  <c r="B25" i="1"/>
  <c r="B20" i="1"/>
  <c r="B22" i="1"/>
  <c r="B21" i="1"/>
  <c r="C44" i="1"/>
  <c r="C30" i="1"/>
  <c r="D88" i="1" l="1"/>
  <c r="D49" i="1"/>
  <c r="C91" i="1"/>
  <c r="C92" i="1"/>
  <c r="C93" i="1"/>
  <c r="C94" i="1"/>
  <c r="C95" i="1"/>
  <c r="C96" i="1"/>
  <c r="C97" i="1"/>
  <c r="C98" i="1"/>
  <c r="C90" i="1"/>
  <c r="A89" i="1"/>
  <c r="C80" i="1"/>
  <c r="C81" i="1"/>
  <c r="C82" i="1"/>
  <c r="C83" i="1"/>
  <c r="C84" i="1"/>
  <c r="C85" i="1"/>
  <c r="C86" i="1"/>
  <c r="C87" i="1"/>
  <c r="C79" i="1"/>
  <c r="A78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63" i="1"/>
  <c r="A62" i="1"/>
  <c r="C60" i="1"/>
  <c r="C59" i="1"/>
  <c r="C58" i="1"/>
  <c r="C57" i="1"/>
  <c r="A56" i="1"/>
  <c r="A30" i="1"/>
  <c r="A44" i="1"/>
  <c r="C54" i="1"/>
  <c r="C53" i="1"/>
  <c r="C52" i="1"/>
  <c r="C51" i="1"/>
  <c r="A50" i="1"/>
  <c r="C48" i="1"/>
  <c r="C47" i="1"/>
  <c r="C46" i="1"/>
  <c r="C45" i="1"/>
  <c r="C43" i="1"/>
  <c r="D43" i="1" s="1"/>
  <c r="D21" i="1"/>
  <c r="D22" i="1"/>
  <c r="D23" i="1"/>
  <c r="D24" i="1"/>
  <c r="D25" i="1"/>
  <c r="D26" i="1"/>
  <c r="D20" i="1"/>
  <c r="D27" i="1" l="1"/>
</calcChain>
</file>

<file path=xl/sharedStrings.xml><?xml version="1.0" encoding="utf-8"?>
<sst xmlns="http://schemas.openxmlformats.org/spreadsheetml/2006/main" count="104" uniqueCount="70">
  <si>
    <t>Renseignements au 01 64 86 43 00</t>
  </si>
  <si>
    <t>Commande en ligne sur webshop.tungaloy.fr</t>
  </si>
  <si>
    <t>À renvoyer sur adv@tungaloy.fr</t>
  </si>
  <si>
    <t>Société</t>
  </si>
  <si>
    <t>NOM</t>
  </si>
  <si>
    <t>Prénom</t>
  </si>
  <si>
    <t>Adresse email</t>
  </si>
  <si>
    <t>Téléphone</t>
  </si>
  <si>
    <t>Adresse de livraison</t>
  </si>
  <si>
    <t>Code postal</t>
  </si>
  <si>
    <t>Ville</t>
  </si>
  <si>
    <t>Référence commande</t>
  </si>
  <si>
    <t>REFERENCE</t>
  </si>
  <si>
    <t>QUANTITE</t>
  </si>
  <si>
    <t>6674845 - DOREC KIT (LQ11)</t>
  </si>
  <si>
    <t>TARIF</t>
  </si>
  <si>
    <t>TOTAL</t>
  </si>
  <si>
    <t>6674394 - TUNGFORCEFEED KIT01 (EXL)</t>
  </si>
  <si>
    <t>6674399 - TUNGFORCEFEED KIT02 (HXL)</t>
  </si>
  <si>
    <t>6674841 - KIT 1 DOFORCE-TRI (TN07)</t>
  </si>
  <si>
    <t>6674844 - KIT 2 DOFORCE-TRI (TN12)</t>
  </si>
  <si>
    <t>6674372 - DOFEED KIT 01 (EXN03)</t>
  </si>
  <si>
    <t>6674393 - DOFEED KIT 02 (HXN03)</t>
  </si>
  <si>
    <t>6861234 - LQMU110704PNER-MJ AH120</t>
  </si>
  <si>
    <t>6861254 - LQMU110704PNER-MJ AH140</t>
  </si>
  <si>
    <t>6861478 - LQMU110704PNER-MJ AH725</t>
  </si>
  <si>
    <t>6861235 - LQMU110708PNER-MJ AH120</t>
  </si>
  <si>
    <t>6861242 - LQMU110708PNER-MJ AH140</t>
  </si>
  <si>
    <t>6861477 - LQMU110708PNER-MJ AH725</t>
  </si>
  <si>
    <t>6768227 - LQMU110708PXER-MJ AH3135</t>
  </si>
  <si>
    <t>6768228 - LQMU110708PXER-MJ AH120</t>
  </si>
  <si>
    <t>6861228 - LQMU110716PNER-MJ AH120</t>
  </si>
  <si>
    <t>6861229 - LQMU110716PNER-MJ AH140</t>
  </si>
  <si>
    <t>6861479 - LQMU110716PNER-MJ AH725</t>
  </si>
  <si>
    <t>6990560 - LQMU110720PNER-MJ AH120</t>
  </si>
  <si>
    <t>6779556 LSMT0202R2-MM AH3225</t>
  </si>
  <si>
    <t>6779557 LSMT0202R2-MM AH8015</t>
  </si>
  <si>
    <t>6778688 LSMT0202ZER-HM AH3225</t>
  </si>
  <si>
    <t>6781796 LSMT0202ZER-HM AH8015</t>
  </si>
  <si>
    <t>6774144 - TNMU070308PER-MJ AH3135</t>
  </si>
  <si>
    <t>6776468 - TNMU070308PER-MJ AH120</t>
  </si>
  <si>
    <t>6776470 - TNMU070304PER-MJ AH120</t>
  </si>
  <si>
    <t>6776469 - TNMU070304PER-MJ AH3135</t>
  </si>
  <si>
    <t>6752714 - TNMU120708PER-MJ AH3135</t>
  </si>
  <si>
    <t>6752715 - TNMU120708PER-MJ AH120</t>
  </si>
  <si>
    <t>6753456 - TNMU120708PER-MJ T3225</t>
  </si>
  <si>
    <t>6753458 - TNMU120708PER-MJ T1215</t>
  </si>
  <si>
    <t>6752716 - TNMU120708PER-NMJ AH3135</t>
  </si>
  <si>
    <t>6752717 - TNMU120708PER-NMJ AH120</t>
  </si>
  <si>
    <t>6735207 - TNMU1207R16PER-MJ AH120</t>
  </si>
  <si>
    <t>6735208 - TNMU1207R16PER-MJ AH3135</t>
  </si>
  <si>
    <t>6707135 - LNMU0303ZER-MJ AH3035</t>
  </si>
  <si>
    <t>6754162 - LNMU0303ZER-MJ AH8015</t>
  </si>
  <si>
    <t>6864162 - LNMU0303ZER-MJ AH725</t>
  </si>
  <si>
    <t>6864164 - LNMU0303ZER-MJ AH130</t>
  </si>
  <si>
    <t>6707136 - LNMU0303ZER-ML AH3035</t>
  </si>
  <si>
    <t>6761978 - LNMU0303ZER-ML AH8015</t>
  </si>
  <si>
    <t>6864163 - LNMU0303ZER-ML AH130</t>
  </si>
  <si>
    <t>6864165 - LNMU0303ZER-ML AH725</t>
  </si>
  <si>
    <t>6776629 - LNMU0303ZER-MS AH130</t>
  </si>
  <si>
    <t>PLAQUETTES AU CHOIX - 20/kits</t>
  </si>
  <si>
    <t>BON DE COMMANDE - Kits découvertes</t>
  </si>
  <si>
    <t>NB : Pour chaque kits commandés, vous disposez de 20 plaquettes au choix</t>
  </si>
  <si>
    <t>Conditions de réglements :</t>
  </si>
  <si>
    <t>règlement à 90jours</t>
  </si>
  <si>
    <t>règlement à 120jours</t>
  </si>
  <si>
    <t xml:space="preserve">Pour 5 kits achetés : </t>
  </si>
  <si>
    <t xml:space="preserve">Pour 10 kits achetés : </t>
  </si>
  <si>
    <t>Nb de plaquettes complémentaires 
(selon la quantité de kit commandée) :</t>
  </si>
  <si>
    <t>Livraison à partir du 1er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</si>
</sst>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BD2C1D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1"/>
      <color rgb="FF8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4" fillId="0" borderId="0" xfId="0" applyFont="1"/>
    <xf numFmtId="0" fontId="0" fillId="3" borderId="0" xfId="0" applyFill="1"/>
    <xf numFmtId="0" fontId="5" fillId="3" borderId="0" xfId="0" applyFont="1" applyFill="1"/>
    <xf numFmtId="0" fontId="3" fillId="3" borderId="0" xfId="0" applyFont="1" applyFill="1"/>
    <xf numFmtId="0" fontId="0" fillId="0" borderId="1" xfId="0" applyBorder="1"/>
    <xf numFmtId="44" fontId="0" fillId="0" borderId="1" xfId="2" applyFont="1" applyBorder="1"/>
    <xf numFmtId="43" fontId="0" fillId="0" borderId="1" xfId="1" applyFont="1" applyBorder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0" borderId="3" xfId="0" applyBorder="1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 wrapText="1"/>
    </xf>
    <xf numFmtId="164" fontId="6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43" fontId="6" fillId="2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4" borderId="0" xfId="0" applyFont="1" applyFill="1" applyBorder="1"/>
    <xf numFmtId="44" fontId="3" fillId="4" borderId="0" xfId="2" applyFont="1" applyFill="1" applyBorder="1"/>
    <xf numFmtId="0" fontId="8" fillId="0" borderId="0" xfId="0" applyFont="1"/>
    <xf numFmtId="0" fontId="9" fillId="0" borderId="0" xfId="0" applyFont="1"/>
    <xf numFmtId="0" fontId="2" fillId="3" borderId="0" xfId="0" applyFont="1" applyFill="1"/>
    <xf numFmtId="43" fontId="2" fillId="3" borderId="0" xfId="0" applyNumberFormat="1" applyFont="1" applyFill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800000"/>
      <color rgb="FFBD2C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A0B8-549C-4B9A-846A-224C7373C6C4}">
  <dimension ref="A2:H99"/>
  <sheetViews>
    <sheetView tabSelected="1" workbookViewId="0">
      <selection activeCell="D15" sqref="D15"/>
    </sheetView>
  </sheetViews>
  <sheetFormatPr baseColWidth="10" defaultRowHeight="15" x14ac:dyDescent="0.25"/>
  <cols>
    <col min="1" max="1" width="39.140625" customWidth="1"/>
    <col min="2" max="2" width="36.5703125" bestFit="1" customWidth="1"/>
    <col min="6" max="6" width="7.85546875" customWidth="1"/>
    <col min="7" max="7" width="18.5703125" bestFit="1" customWidth="1"/>
  </cols>
  <sheetData>
    <row r="2" spans="1:1" s="3" customFormat="1" ht="46.5" x14ac:dyDescent="0.7">
      <c r="A2" s="4" t="s">
        <v>61</v>
      </c>
    </row>
    <row r="4" spans="1:1" x14ac:dyDescent="0.25">
      <c r="A4" s="2" t="s">
        <v>2</v>
      </c>
    </row>
    <row r="5" spans="1:1" x14ac:dyDescent="0.25">
      <c r="A5" s="2" t="s">
        <v>0</v>
      </c>
    </row>
    <row r="6" spans="1:1" x14ac:dyDescent="0.25">
      <c r="A6" s="2" t="s">
        <v>1</v>
      </c>
    </row>
    <row r="8" spans="1:1" x14ac:dyDescent="0.25">
      <c r="A8" s="1" t="s">
        <v>3</v>
      </c>
    </row>
    <row r="9" spans="1:1" x14ac:dyDescent="0.25">
      <c r="A9" t="s">
        <v>4</v>
      </c>
    </row>
    <row r="10" spans="1:1" x14ac:dyDescent="0.25">
      <c r="A10" s="1" t="s">
        <v>5</v>
      </c>
    </row>
    <row r="11" spans="1:1" x14ac:dyDescent="0.25">
      <c r="A11" t="s">
        <v>6</v>
      </c>
    </row>
    <row r="12" spans="1:1" x14ac:dyDescent="0.25">
      <c r="A12" s="1" t="s">
        <v>7</v>
      </c>
    </row>
    <row r="13" spans="1:1" x14ac:dyDescent="0.25">
      <c r="A13" t="s">
        <v>8</v>
      </c>
    </row>
    <row r="14" spans="1:1" x14ac:dyDescent="0.25">
      <c r="A14" s="1" t="s">
        <v>9</v>
      </c>
    </row>
    <row r="15" spans="1:1" x14ac:dyDescent="0.25">
      <c r="A15" t="s">
        <v>10</v>
      </c>
    </row>
    <row r="16" spans="1:1" x14ac:dyDescent="0.25">
      <c r="A16" s="1" t="s">
        <v>11</v>
      </c>
    </row>
    <row r="19" spans="1:8" x14ac:dyDescent="0.25">
      <c r="A19" s="5" t="s">
        <v>12</v>
      </c>
      <c r="B19" s="9" t="s">
        <v>15</v>
      </c>
      <c r="C19" s="9" t="s">
        <v>13</v>
      </c>
      <c r="D19" s="9" t="s">
        <v>16</v>
      </c>
    </row>
    <row r="20" spans="1:8" x14ac:dyDescent="0.25">
      <c r="A20" s="6" t="s">
        <v>14</v>
      </c>
      <c r="B20" s="7">
        <f>749*0.8</f>
        <v>599.20000000000005</v>
      </c>
      <c r="C20" s="8"/>
      <c r="D20" s="7">
        <f>B20*C20</f>
        <v>0</v>
      </c>
      <c r="F20" s="21" t="s">
        <v>62</v>
      </c>
    </row>
    <row r="21" spans="1:8" x14ac:dyDescent="0.25">
      <c r="A21" s="6" t="s">
        <v>17</v>
      </c>
      <c r="B21" s="7">
        <f>379*0.8</f>
        <v>303.2</v>
      </c>
      <c r="C21" s="8"/>
      <c r="D21" s="7">
        <f t="shared" ref="D21:D26" si="0">B21*C21</f>
        <v>0</v>
      </c>
      <c r="F21" s="20" t="s">
        <v>63</v>
      </c>
    </row>
    <row r="22" spans="1:8" x14ac:dyDescent="0.25">
      <c r="A22" s="6" t="s">
        <v>18</v>
      </c>
      <c r="B22" s="7">
        <f>379*0.8</f>
        <v>303.2</v>
      </c>
      <c r="C22" s="8"/>
      <c r="D22" s="7">
        <f t="shared" si="0"/>
        <v>0</v>
      </c>
      <c r="G22" t="s">
        <v>66</v>
      </c>
      <c r="H22" t="s">
        <v>64</v>
      </c>
    </row>
    <row r="23" spans="1:8" x14ac:dyDescent="0.25">
      <c r="A23" s="6" t="s">
        <v>19</v>
      </c>
      <c r="B23" s="7">
        <f>649*0.8</f>
        <v>519.20000000000005</v>
      </c>
      <c r="C23" s="8"/>
      <c r="D23" s="7">
        <f>B23*C23</f>
        <v>0</v>
      </c>
      <c r="G23" t="s">
        <v>67</v>
      </c>
      <c r="H23" t="s">
        <v>65</v>
      </c>
    </row>
    <row r="24" spans="1:8" x14ac:dyDescent="0.25">
      <c r="A24" s="6" t="s">
        <v>20</v>
      </c>
      <c r="B24" s="7">
        <f>799*0.8</f>
        <v>639.20000000000005</v>
      </c>
      <c r="C24" s="8"/>
      <c r="D24" s="7">
        <f t="shared" si="0"/>
        <v>0</v>
      </c>
    </row>
    <row r="25" spans="1:8" x14ac:dyDescent="0.25">
      <c r="A25" s="6" t="s">
        <v>21</v>
      </c>
      <c r="B25" s="7">
        <f>599*0.8</f>
        <v>479.20000000000005</v>
      </c>
      <c r="C25" s="8"/>
      <c r="D25" s="7">
        <f t="shared" si="0"/>
        <v>0</v>
      </c>
      <c r="F25" t="s">
        <v>69</v>
      </c>
    </row>
    <row r="26" spans="1:8" x14ac:dyDescent="0.25">
      <c r="A26" s="6" t="s">
        <v>22</v>
      </c>
      <c r="B26" s="7">
        <f>599*0.8</f>
        <v>479.20000000000005</v>
      </c>
      <c r="C26" s="8"/>
      <c r="D26" s="7">
        <f t="shared" si="0"/>
        <v>0</v>
      </c>
    </row>
    <row r="27" spans="1:8" x14ac:dyDescent="0.25">
      <c r="C27" s="18" t="s">
        <v>16</v>
      </c>
      <c r="D27" s="19">
        <f>SUM(D20:D26)</f>
        <v>0</v>
      </c>
    </row>
    <row r="29" spans="1:8" x14ac:dyDescent="0.25">
      <c r="A29" s="5" t="s">
        <v>60</v>
      </c>
      <c r="B29" s="5"/>
      <c r="C29" s="10" t="s">
        <v>13</v>
      </c>
    </row>
    <row r="30" spans="1:8" ht="22.5" x14ac:dyDescent="0.25">
      <c r="A30" s="17" t="str">
        <f>A20</f>
        <v>6674845 - DOREC KIT (LQ11)</v>
      </c>
      <c r="B30" s="13" t="s">
        <v>68</v>
      </c>
      <c r="C30" s="16">
        <f>C20*20</f>
        <v>0</v>
      </c>
    </row>
    <row r="31" spans="1:8" x14ac:dyDescent="0.25">
      <c r="B31" s="6" t="s">
        <v>23</v>
      </c>
      <c r="C31" s="8"/>
    </row>
    <row r="32" spans="1:8" x14ac:dyDescent="0.25">
      <c r="B32" s="6" t="s">
        <v>24</v>
      </c>
      <c r="C32" s="8"/>
    </row>
    <row r="33" spans="1:4" x14ac:dyDescent="0.25">
      <c r="B33" s="6" t="s">
        <v>25</v>
      </c>
      <c r="C33" s="8"/>
    </row>
    <row r="34" spans="1:4" x14ac:dyDescent="0.25">
      <c r="B34" s="6" t="s">
        <v>26</v>
      </c>
      <c r="C34" s="8"/>
    </row>
    <row r="35" spans="1:4" x14ac:dyDescent="0.25">
      <c r="B35" s="6" t="s">
        <v>27</v>
      </c>
      <c r="C35" s="8"/>
    </row>
    <row r="36" spans="1:4" x14ac:dyDescent="0.25">
      <c r="B36" s="6" t="s">
        <v>28</v>
      </c>
      <c r="C36" s="8"/>
    </row>
    <row r="37" spans="1:4" x14ac:dyDescent="0.25">
      <c r="B37" s="6" t="s">
        <v>29</v>
      </c>
      <c r="C37" s="8"/>
    </row>
    <row r="38" spans="1:4" x14ac:dyDescent="0.25">
      <c r="B38" s="6" t="s">
        <v>30</v>
      </c>
      <c r="C38" s="8"/>
    </row>
    <row r="39" spans="1:4" x14ac:dyDescent="0.25">
      <c r="B39" s="6" t="s">
        <v>31</v>
      </c>
      <c r="C39" s="8"/>
    </row>
    <row r="40" spans="1:4" x14ac:dyDescent="0.25">
      <c r="B40" s="6" t="s">
        <v>32</v>
      </c>
      <c r="C40" s="8"/>
    </row>
    <row r="41" spans="1:4" x14ac:dyDescent="0.25">
      <c r="B41" s="6" t="s">
        <v>33</v>
      </c>
      <c r="C41" s="8"/>
    </row>
    <row r="42" spans="1:4" x14ac:dyDescent="0.25">
      <c r="B42" s="6" t="s">
        <v>34</v>
      </c>
      <c r="C42" s="8"/>
    </row>
    <row r="43" spans="1:4" x14ac:dyDescent="0.25">
      <c r="B43" s="22" t="s">
        <v>16</v>
      </c>
      <c r="C43" s="23">
        <f>SUM(C31:C42)</f>
        <v>0</v>
      </c>
      <c r="D43" t="str">
        <f>IF(C43=C30,"ok","erreur")</f>
        <v>ok</v>
      </c>
    </row>
    <row r="44" spans="1:4" ht="22.5" x14ac:dyDescent="0.25">
      <c r="A44" s="15" t="str">
        <f>A21</f>
        <v>6674394 - TUNGFORCEFEED KIT01 (EXL)</v>
      </c>
      <c r="B44" s="13" t="s">
        <v>68</v>
      </c>
      <c r="C44" s="16">
        <f>C21*20</f>
        <v>0</v>
      </c>
    </row>
    <row r="45" spans="1:4" x14ac:dyDescent="0.25">
      <c r="A45" s="6" t="s">
        <v>35</v>
      </c>
      <c r="B45" s="6"/>
      <c r="C45" s="8">
        <f>B45*10</f>
        <v>0</v>
      </c>
    </row>
    <row r="46" spans="1:4" x14ac:dyDescent="0.25">
      <c r="A46" s="6" t="s">
        <v>36</v>
      </c>
      <c r="B46" s="6"/>
      <c r="C46" s="8">
        <f>B46*10</f>
        <v>0</v>
      </c>
    </row>
    <row r="47" spans="1:4" x14ac:dyDescent="0.25">
      <c r="A47" s="6" t="s">
        <v>37</v>
      </c>
      <c r="B47" s="6"/>
      <c r="C47" s="8">
        <f>B47*10</f>
        <v>0</v>
      </c>
    </row>
    <row r="48" spans="1:4" x14ac:dyDescent="0.25">
      <c r="A48" s="6" t="s">
        <v>38</v>
      </c>
      <c r="B48" s="6"/>
      <c r="C48" s="8">
        <f>B48*10</f>
        <v>0</v>
      </c>
    </row>
    <row r="49" spans="1:4" x14ac:dyDescent="0.25">
      <c r="B49" s="22" t="s">
        <v>16</v>
      </c>
      <c r="C49" s="23">
        <f>SUM(C45:C48)</f>
        <v>0</v>
      </c>
      <c r="D49" t="str">
        <f>IF(C49=C44,"ok","erreur")</f>
        <v>ok</v>
      </c>
    </row>
    <row r="50" spans="1:4" ht="22.5" x14ac:dyDescent="0.25">
      <c r="A50" s="15" t="str">
        <f>A22</f>
        <v>6674399 - TUNGFORCEFEED KIT02 (HXL)</v>
      </c>
      <c r="B50" s="13" t="s">
        <v>68</v>
      </c>
      <c r="C50" s="16">
        <f>C22*20</f>
        <v>0</v>
      </c>
    </row>
    <row r="51" spans="1:4" x14ac:dyDescent="0.25">
      <c r="A51" s="6" t="s">
        <v>35</v>
      </c>
      <c r="B51" s="11"/>
      <c r="C51" s="8">
        <f>B51*10</f>
        <v>0</v>
      </c>
    </row>
    <row r="52" spans="1:4" x14ac:dyDescent="0.25">
      <c r="A52" s="6" t="s">
        <v>36</v>
      </c>
      <c r="B52" s="11"/>
      <c r="C52" s="8">
        <f>B52*10</f>
        <v>0</v>
      </c>
    </row>
    <row r="53" spans="1:4" x14ac:dyDescent="0.25">
      <c r="A53" s="6" t="s">
        <v>37</v>
      </c>
      <c r="B53" s="11"/>
      <c r="C53" s="8">
        <f>B53*10</f>
        <v>0</v>
      </c>
    </row>
    <row r="54" spans="1:4" x14ac:dyDescent="0.25">
      <c r="A54" s="6" t="s">
        <v>38</v>
      </c>
      <c r="B54" s="11"/>
      <c r="C54" s="8">
        <f>B54*10</f>
        <v>0</v>
      </c>
    </row>
    <row r="55" spans="1:4" x14ac:dyDescent="0.25">
      <c r="B55" s="22" t="s">
        <v>16</v>
      </c>
      <c r="C55" s="23">
        <f>SUM(C51:C54)</f>
        <v>0</v>
      </c>
      <c r="D55" t="str">
        <f>IF(C55=C50,"ok","erreur")</f>
        <v>ok</v>
      </c>
    </row>
    <row r="56" spans="1:4" ht="22.5" x14ac:dyDescent="0.25">
      <c r="A56" s="15" t="str">
        <f>A23</f>
        <v>6674841 - KIT 1 DOFORCE-TRI (TN07)</v>
      </c>
      <c r="B56" s="13" t="s">
        <v>68</v>
      </c>
      <c r="C56" s="16">
        <f>C23*20</f>
        <v>0</v>
      </c>
    </row>
    <row r="57" spans="1:4" x14ac:dyDescent="0.25">
      <c r="A57" s="6" t="s">
        <v>39</v>
      </c>
      <c r="B57" s="11"/>
      <c r="C57" s="8">
        <f>B57*10</f>
        <v>0</v>
      </c>
    </row>
    <row r="58" spans="1:4" x14ac:dyDescent="0.25">
      <c r="A58" s="6" t="s">
        <v>40</v>
      </c>
      <c r="B58" s="11"/>
      <c r="C58" s="8">
        <f>B58*10</f>
        <v>0</v>
      </c>
    </row>
    <row r="59" spans="1:4" x14ac:dyDescent="0.25">
      <c r="A59" s="6" t="s">
        <v>41</v>
      </c>
      <c r="B59" s="11"/>
      <c r="C59" s="8">
        <f>B59*10</f>
        <v>0</v>
      </c>
    </row>
    <row r="60" spans="1:4" x14ac:dyDescent="0.25">
      <c r="A60" s="6" t="s">
        <v>42</v>
      </c>
      <c r="B60" s="11"/>
      <c r="C60" s="8">
        <f>B60*10</f>
        <v>0</v>
      </c>
    </row>
    <row r="61" spans="1:4" x14ac:dyDescent="0.25">
      <c r="B61" s="22" t="s">
        <v>16</v>
      </c>
      <c r="C61" s="23">
        <f>SUM(C57:C60)</f>
        <v>0</v>
      </c>
      <c r="D61" t="str">
        <f>IF(C61=C56,"ok","erreur")</f>
        <v>ok</v>
      </c>
    </row>
    <row r="62" spans="1:4" ht="22.5" x14ac:dyDescent="0.25">
      <c r="A62" s="15" t="str">
        <f>A24</f>
        <v>6674844 - KIT 2 DOFORCE-TRI (TN12)</v>
      </c>
      <c r="B62" s="13" t="s">
        <v>68</v>
      </c>
      <c r="C62" s="16">
        <f>C24*20</f>
        <v>0</v>
      </c>
    </row>
    <row r="63" spans="1:4" x14ac:dyDescent="0.25">
      <c r="A63" s="6" t="s">
        <v>43</v>
      </c>
      <c r="B63" s="6"/>
      <c r="C63" s="8">
        <f>B63*10</f>
        <v>0</v>
      </c>
    </row>
    <row r="64" spans="1:4" x14ac:dyDescent="0.25">
      <c r="A64" s="6" t="s">
        <v>44</v>
      </c>
      <c r="B64" s="6"/>
      <c r="C64" s="8">
        <f t="shared" ref="C64:C76" si="1">B64*10</f>
        <v>0</v>
      </c>
    </row>
    <row r="65" spans="1:4" x14ac:dyDescent="0.25">
      <c r="A65" s="6" t="s">
        <v>45</v>
      </c>
      <c r="B65" s="6"/>
      <c r="C65" s="8">
        <f t="shared" si="1"/>
        <v>0</v>
      </c>
    </row>
    <row r="66" spans="1:4" x14ac:dyDescent="0.25">
      <c r="A66" s="6" t="s">
        <v>46</v>
      </c>
      <c r="B66" s="6"/>
      <c r="C66" s="8">
        <f t="shared" si="1"/>
        <v>0</v>
      </c>
    </row>
    <row r="67" spans="1:4" x14ac:dyDescent="0.25">
      <c r="A67" s="6" t="s">
        <v>47</v>
      </c>
      <c r="B67" s="6"/>
      <c r="C67" s="8">
        <f t="shared" si="1"/>
        <v>0</v>
      </c>
    </row>
    <row r="68" spans="1:4" x14ac:dyDescent="0.25">
      <c r="A68" s="6" t="s">
        <v>48</v>
      </c>
      <c r="B68" s="6"/>
      <c r="C68" s="8">
        <f t="shared" si="1"/>
        <v>0</v>
      </c>
    </row>
    <row r="69" spans="1:4" x14ac:dyDescent="0.25">
      <c r="A69" s="6" t="s">
        <v>44</v>
      </c>
      <c r="B69" s="6"/>
      <c r="C69" s="8">
        <f t="shared" si="1"/>
        <v>0</v>
      </c>
    </row>
    <row r="70" spans="1:4" x14ac:dyDescent="0.25">
      <c r="A70" s="6" t="s">
        <v>43</v>
      </c>
      <c r="B70" s="6"/>
      <c r="C70" s="8">
        <f t="shared" si="1"/>
        <v>0</v>
      </c>
    </row>
    <row r="71" spans="1:4" x14ac:dyDescent="0.25">
      <c r="A71" s="6" t="s">
        <v>46</v>
      </c>
      <c r="B71" s="6"/>
      <c r="C71" s="8">
        <f t="shared" si="1"/>
        <v>0</v>
      </c>
    </row>
    <row r="72" spans="1:4" x14ac:dyDescent="0.25">
      <c r="A72" s="6" t="s">
        <v>45</v>
      </c>
      <c r="B72" s="6"/>
      <c r="C72" s="8">
        <f t="shared" si="1"/>
        <v>0</v>
      </c>
    </row>
    <row r="73" spans="1:4" x14ac:dyDescent="0.25">
      <c r="A73" s="6" t="s">
        <v>48</v>
      </c>
      <c r="B73" s="6"/>
      <c r="C73" s="8">
        <f t="shared" si="1"/>
        <v>0</v>
      </c>
    </row>
    <row r="74" spans="1:4" x14ac:dyDescent="0.25">
      <c r="A74" s="6" t="s">
        <v>47</v>
      </c>
      <c r="B74" s="6"/>
      <c r="C74" s="8">
        <f t="shared" si="1"/>
        <v>0</v>
      </c>
    </row>
    <row r="75" spans="1:4" x14ac:dyDescent="0.25">
      <c r="A75" s="6" t="s">
        <v>49</v>
      </c>
      <c r="B75" s="6"/>
      <c r="C75" s="8">
        <f t="shared" si="1"/>
        <v>0</v>
      </c>
    </row>
    <row r="76" spans="1:4" x14ac:dyDescent="0.25">
      <c r="A76" s="6" t="s">
        <v>50</v>
      </c>
      <c r="B76" s="6"/>
      <c r="C76" s="8">
        <f t="shared" si="1"/>
        <v>0</v>
      </c>
    </row>
    <row r="77" spans="1:4" x14ac:dyDescent="0.25">
      <c r="B77" s="22" t="s">
        <v>16</v>
      </c>
      <c r="C77" s="23">
        <f>SUM(C63:C76)</f>
        <v>0</v>
      </c>
      <c r="D77" t="str">
        <f>IF(C77=C62,"ok","erreur")</f>
        <v>ok</v>
      </c>
    </row>
    <row r="78" spans="1:4" s="12" customFormat="1" ht="22.5" x14ac:dyDescent="0.25">
      <c r="A78" s="15" t="str">
        <f>A25</f>
        <v>6674372 - DOFEED KIT 01 (EXN03)</v>
      </c>
      <c r="B78" s="13" t="s">
        <v>68</v>
      </c>
      <c r="C78" s="16">
        <f>C25*20</f>
        <v>0</v>
      </c>
    </row>
    <row r="79" spans="1:4" x14ac:dyDescent="0.25">
      <c r="A79" s="6" t="s">
        <v>51</v>
      </c>
      <c r="B79" s="6"/>
      <c r="C79" s="8">
        <f>B79*10</f>
        <v>0</v>
      </c>
    </row>
    <row r="80" spans="1:4" x14ac:dyDescent="0.25">
      <c r="A80" s="6" t="s">
        <v>52</v>
      </c>
      <c r="B80" s="6"/>
      <c r="C80" s="8">
        <f t="shared" ref="C80:C87" si="2">B80*10</f>
        <v>0</v>
      </c>
    </row>
    <row r="81" spans="1:4" x14ac:dyDescent="0.25">
      <c r="A81" s="6" t="s">
        <v>53</v>
      </c>
      <c r="B81" s="6"/>
      <c r="C81" s="8">
        <f t="shared" si="2"/>
        <v>0</v>
      </c>
    </row>
    <row r="82" spans="1:4" x14ac:dyDescent="0.25">
      <c r="A82" s="6" t="s">
        <v>54</v>
      </c>
      <c r="B82" s="6"/>
      <c r="C82" s="8">
        <f t="shared" si="2"/>
        <v>0</v>
      </c>
    </row>
    <row r="83" spans="1:4" x14ac:dyDescent="0.25">
      <c r="A83" s="6" t="s">
        <v>55</v>
      </c>
      <c r="B83" s="6"/>
      <c r="C83" s="8">
        <f t="shared" si="2"/>
        <v>0</v>
      </c>
    </row>
    <row r="84" spans="1:4" x14ac:dyDescent="0.25">
      <c r="A84" s="6" t="s">
        <v>56</v>
      </c>
      <c r="B84" s="6"/>
      <c r="C84" s="8">
        <f t="shared" si="2"/>
        <v>0</v>
      </c>
    </row>
    <row r="85" spans="1:4" x14ac:dyDescent="0.25">
      <c r="A85" s="6" t="s">
        <v>57</v>
      </c>
      <c r="B85" s="6"/>
      <c r="C85" s="8">
        <f t="shared" si="2"/>
        <v>0</v>
      </c>
    </row>
    <row r="86" spans="1:4" x14ac:dyDescent="0.25">
      <c r="A86" s="6" t="s">
        <v>58</v>
      </c>
      <c r="B86" s="6"/>
      <c r="C86" s="8">
        <f t="shared" si="2"/>
        <v>0</v>
      </c>
    </row>
    <row r="87" spans="1:4" x14ac:dyDescent="0.25">
      <c r="A87" s="6" t="s">
        <v>59</v>
      </c>
      <c r="B87" s="6"/>
      <c r="C87" s="8">
        <f t="shared" si="2"/>
        <v>0</v>
      </c>
    </row>
    <row r="88" spans="1:4" x14ac:dyDescent="0.25">
      <c r="B88" s="22" t="s">
        <v>16</v>
      </c>
      <c r="C88" s="23">
        <f>SUM(C79:C87)</f>
        <v>0</v>
      </c>
      <c r="D88" t="str">
        <f>IF(C88=C78,"ok","erreur")</f>
        <v>ok</v>
      </c>
    </row>
    <row r="89" spans="1:4" ht="22.5" x14ac:dyDescent="0.25">
      <c r="A89" s="15" t="str">
        <f>A26</f>
        <v>6674393 - DOFEED KIT 02 (HXN03)</v>
      </c>
      <c r="B89" s="13" t="s">
        <v>68</v>
      </c>
      <c r="C89" s="14">
        <f>C26*20</f>
        <v>0</v>
      </c>
    </row>
    <row r="90" spans="1:4" x14ac:dyDescent="0.25">
      <c r="A90" s="6" t="s">
        <v>51</v>
      </c>
      <c r="B90" s="6"/>
      <c r="C90" s="8">
        <f>B90*10</f>
        <v>0</v>
      </c>
    </row>
    <row r="91" spans="1:4" x14ac:dyDescent="0.25">
      <c r="A91" s="6" t="s">
        <v>52</v>
      </c>
      <c r="B91" s="6"/>
      <c r="C91" s="8">
        <f t="shared" ref="C91:C98" si="3">B91*10</f>
        <v>0</v>
      </c>
    </row>
    <row r="92" spans="1:4" x14ac:dyDescent="0.25">
      <c r="A92" s="6" t="s">
        <v>53</v>
      </c>
      <c r="B92" s="6"/>
      <c r="C92" s="8">
        <f t="shared" si="3"/>
        <v>0</v>
      </c>
    </row>
    <row r="93" spans="1:4" x14ac:dyDescent="0.25">
      <c r="A93" s="6" t="s">
        <v>54</v>
      </c>
      <c r="B93" s="6"/>
      <c r="C93" s="8">
        <f t="shared" si="3"/>
        <v>0</v>
      </c>
    </row>
    <row r="94" spans="1:4" x14ac:dyDescent="0.25">
      <c r="A94" s="6" t="s">
        <v>55</v>
      </c>
      <c r="B94" s="6"/>
      <c r="C94" s="8">
        <f t="shared" si="3"/>
        <v>0</v>
      </c>
    </row>
    <row r="95" spans="1:4" x14ac:dyDescent="0.25">
      <c r="A95" s="6" t="s">
        <v>56</v>
      </c>
      <c r="B95" s="6"/>
      <c r="C95" s="8">
        <f t="shared" si="3"/>
        <v>0</v>
      </c>
    </row>
    <row r="96" spans="1:4" x14ac:dyDescent="0.25">
      <c r="A96" s="6" t="s">
        <v>57</v>
      </c>
      <c r="B96" s="6"/>
      <c r="C96" s="8">
        <f t="shared" si="3"/>
        <v>0</v>
      </c>
    </row>
    <row r="97" spans="1:4" x14ac:dyDescent="0.25">
      <c r="A97" s="6" t="s">
        <v>58</v>
      </c>
      <c r="B97" s="6"/>
      <c r="C97" s="8">
        <f t="shared" si="3"/>
        <v>0</v>
      </c>
    </row>
    <row r="98" spans="1:4" x14ac:dyDescent="0.25">
      <c r="A98" s="6" t="s">
        <v>59</v>
      </c>
      <c r="B98" s="6"/>
      <c r="C98" s="8">
        <f t="shared" si="3"/>
        <v>0</v>
      </c>
    </row>
    <row r="99" spans="1:4" x14ac:dyDescent="0.25">
      <c r="B99" s="22" t="s">
        <v>16</v>
      </c>
      <c r="C99" s="23">
        <f>SUM(C90:C98)</f>
        <v>0</v>
      </c>
      <c r="D99" t="str">
        <f>IF(C99=C89,"ok","erreur")</f>
        <v>ok</v>
      </c>
    </row>
  </sheetData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41FF1DDA90E41ABEE6E9C91372930" ma:contentTypeVersion="13" ma:contentTypeDescription="Create a new document." ma:contentTypeScope="" ma:versionID="7732bd4febff93c82889f4d408f91123">
  <xsd:schema xmlns:xsd="http://www.w3.org/2001/XMLSchema" xmlns:xs="http://www.w3.org/2001/XMLSchema" xmlns:p="http://schemas.microsoft.com/office/2006/metadata/properties" xmlns:ns3="dd840024-8980-4f0d-b48f-d7740ca63792" xmlns:ns4="50213b0e-02f9-40f2-bf52-f7f016023a07" targetNamespace="http://schemas.microsoft.com/office/2006/metadata/properties" ma:root="true" ma:fieldsID="f19ca559883cd41b402dd2107848c516" ns3:_="" ns4:_="">
    <xsd:import namespace="dd840024-8980-4f0d-b48f-d7740ca63792"/>
    <xsd:import namespace="50213b0e-02f9-40f2-bf52-f7f016023a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40024-8980-4f0d-b48f-d7740ca637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213b0e-02f9-40f2-bf52-f7f016023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91833E-01A6-4A16-8E05-807191E14D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40024-8980-4f0d-b48f-d7740ca63792"/>
    <ds:schemaRef ds:uri="50213b0e-02f9-40f2-bf52-f7f016023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84F2DC-B4C6-4E3D-9438-43F1C260F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7C4C1-3F12-4EF7-87CA-D86FDB2C15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Fanchon HAUTOT</dc:creator>
  <cp:lastModifiedBy>Fanchon HAUTOT</cp:lastModifiedBy>
  <dcterms:created xsi:type="dcterms:W3CDTF">2020-02-03T14:58:16Z</dcterms:created>
  <dcterms:modified xsi:type="dcterms:W3CDTF">2020-02-03T16:02:01Z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0x010100D2E41FF1DDA90E41ABEE6E9C91372930</vt:lpwstr>
  </property>
</Properties>
</file>